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Pályázatok\2021-2027\hazai\Pumpapálya\megvalositas\Kivitelezés eljárás\"/>
    </mc:Choice>
  </mc:AlternateContent>
  <xr:revisionPtr revIDLastSave="0" documentId="13_ncr:1_{A214F7F4-58FA-40EB-B12A-3F1059A23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  <sheet name="Árazandó költségveté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  <c r="H50" i="2"/>
  <c r="G50" i="2"/>
  <c r="I50" i="2" s="1"/>
  <c r="H49" i="2"/>
  <c r="G49" i="2"/>
  <c r="I49" i="2" s="1"/>
  <c r="H48" i="2"/>
  <c r="G48" i="2"/>
  <c r="I48" i="2" s="1"/>
  <c r="H47" i="2"/>
  <c r="G47" i="2"/>
  <c r="I47" i="2" s="1"/>
  <c r="H44" i="2"/>
  <c r="G44" i="2"/>
  <c r="I44" i="2" s="1"/>
  <c r="H43" i="2"/>
  <c r="G43" i="2"/>
  <c r="H42" i="2"/>
  <c r="G42" i="2"/>
  <c r="I42" i="2" s="1"/>
  <c r="H39" i="2"/>
  <c r="G39" i="2"/>
  <c r="H38" i="2"/>
  <c r="G38" i="2"/>
  <c r="I38" i="2" s="1"/>
  <c r="H35" i="2"/>
  <c r="G35" i="2"/>
  <c r="I35" i="2" s="1"/>
  <c r="H34" i="2"/>
  <c r="G34" i="2"/>
  <c r="I34" i="2" s="1"/>
  <c r="I36" i="2" s="1"/>
  <c r="H31" i="2"/>
  <c r="G31" i="2"/>
  <c r="H30" i="2"/>
  <c r="G30" i="2"/>
  <c r="I30" i="2" s="1"/>
  <c r="H29" i="2"/>
  <c r="G29" i="2"/>
  <c r="I29" i="2" s="1"/>
  <c r="H26" i="2"/>
  <c r="G26" i="2"/>
  <c r="H25" i="2"/>
  <c r="G25" i="2"/>
  <c r="I25" i="2" s="1"/>
  <c r="H24" i="2"/>
  <c r="G24" i="2"/>
  <c r="I24" i="2" s="1"/>
  <c r="H23" i="2"/>
  <c r="G23" i="2"/>
  <c r="H22" i="2"/>
  <c r="G22" i="2"/>
  <c r="H21" i="2"/>
  <c r="G21" i="2"/>
  <c r="I21" i="2" s="1"/>
  <c r="H20" i="2"/>
  <c r="G20" i="2"/>
  <c r="I20" i="2" s="1"/>
  <c r="H17" i="2"/>
  <c r="G17" i="2"/>
  <c r="I17" i="2" s="1"/>
  <c r="H16" i="2"/>
  <c r="G16" i="2"/>
  <c r="I16" i="2" s="1"/>
  <c r="H15" i="2"/>
  <c r="G15" i="2"/>
  <c r="I23" i="2" l="1"/>
  <c r="I15" i="2"/>
  <c r="I26" i="2"/>
  <c r="I18" i="2"/>
  <c r="I22" i="2"/>
  <c r="G51" i="2"/>
  <c r="I39" i="2"/>
  <c r="I40" i="2" s="1"/>
  <c r="I31" i="2"/>
  <c r="H51" i="2"/>
  <c r="I54" i="2" s="1"/>
  <c r="I55" i="2" s="1"/>
  <c r="I56" i="2" s="1"/>
  <c r="I32" i="2"/>
  <c r="I43" i="2"/>
  <c r="I45" i="2" s="1"/>
  <c r="I51" i="2"/>
  <c r="I27" i="2" l="1"/>
</calcChain>
</file>

<file path=xl/sharedStrings.xml><?xml version="1.0" encoding="utf-8"?>
<sst xmlns="http://schemas.openxmlformats.org/spreadsheetml/2006/main" count="116" uniqueCount="93">
  <si>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</si>
  <si>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</si>
  <si>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</si>
  <si>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</si>
  <si>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</si>
  <si>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</si>
  <si>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</si>
  <si>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</si>
  <si>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</si>
  <si>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Nettó ár (Ft)</t>
  </si>
  <si>
    <t>ÁFA (Ft)</t>
  </si>
  <si>
    <t>Bruttó ár (Ft)</t>
  </si>
  <si>
    <t xml:space="preserve"> Teljességi nyilatkozat: </t>
  </si>
  <si>
    <t>Ajánlattevő</t>
  </si>
  <si>
    <t>Kerékpáros pumpapálya kivitelezése - Oroszlány</t>
  </si>
  <si>
    <t xml:space="preserve">Kerékpáros pumpapálya kivitelezése </t>
  </si>
  <si>
    <t>Többlet vállalások</t>
  </si>
  <si>
    <t>a) Vállalási ár</t>
  </si>
  <si>
    <t>év</t>
  </si>
  <si>
    <t>db</t>
  </si>
  <si>
    <t>d) A referencia igazolásokban szereplő, kivitelezéssel érintett pályák valamelyikén akkreditált pumptrack kupasorozat állomás vagy pumptrack OB került megrendezésre</t>
  </si>
  <si>
    <t>Kupasorozat állomás</t>
  </si>
  <si>
    <t>OB</t>
  </si>
  <si>
    <t xml:space="preserve">e) biztonságtechnikai tanúsítványt készítésének vállalása </t>
  </si>
  <si>
    <t>IGEN</t>
  </si>
  <si>
    <t>NEM</t>
  </si>
  <si>
    <t>Nyilatkozom, hogy az ajánlatkérés keretében meghatározott minimum szakmai alkalmassági feltételeknek ajánlattevőként megfelelek és jogosult vagyok a kivitelezési feladat ellátására. Nyilatkozom továbbá, hogy társaságunk az Ajánlatkérőtől független Ajánlattevő.</t>
  </si>
  <si>
    <t>Nyilatkozom, hogy a fenti ajánlati árat az "Kerékpáros pumpapálya kivitelezése - Oroszlány" tárgyú ajánlatkérés keretében kiadott ajánlatkérési dokumentumokban foglalt tartalmak megismerését követően, a kivitelezéshez szükséges mindennemű költségre figyelemmel tettem. Nyilatkozom, hogy az ajánlati adatlapon feltüntetett többlet vállalásokat alátámasztó szükséges dokumentumokat benyújtottam, az azokban foglalt információk a valóságnak megfelelnek. Árajánlatom a benyújtásától számított 30 napig érvényes.</t>
  </si>
  <si>
    <t>Kelt : 2026. augusztus  18.</t>
  </si>
  <si>
    <t>b) Kivitelező többlet garanciavállalás ideje                      (minimum 5 év feletti időszak) (legfeljebb további 5 év)</t>
  </si>
  <si>
    <t>c) Alkalmasság körében előírt (1 db) mennyiségen felüli többletreferencia igazolások száma (legfeljebb 5 db)</t>
  </si>
  <si>
    <t>Felelős műszaki vezető neve és jogosultsága, jogosultsági azonosítószáma</t>
  </si>
  <si>
    <t xml:space="preserve">Képviseli: </t>
  </si>
  <si>
    <t>Székhely:</t>
  </si>
  <si>
    <t xml:space="preserve">Adószám: </t>
  </si>
  <si>
    <t>Email:</t>
  </si>
  <si>
    <t>Árajánlatadó:</t>
  </si>
  <si>
    <t>Cégnév:</t>
  </si>
  <si>
    <t>Tárgy:</t>
  </si>
  <si>
    <t>Kerékpáros pumpapálya létesítése Oroszlányban</t>
  </si>
  <si>
    <t>Árazatlan költségvetés
Kerékpáros pumpa pálya létesítéséhez</t>
  </si>
  <si>
    <t>Sorsz.</t>
  </si>
  <si>
    <t>Megnevezés</t>
  </si>
  <si>
    <t>Menny.</t>
  </si>
  <si>
    <t>Dim.</t>
  </si>
  <si>
    <t>Anyag.</t>
  </si>
  <si>
    <t>Díj.</t>
  </si>
  <si>
    <t>Anyag összesen</t>
  </si>
  <si>
    <t>Díj összesen</t>
  </si>
  <si>
    <t>TÉTEL összesen</t>
  </si>
  <si>
    <t>Építéselőkészítő, bontási munkák</t>
  </si>
  <si>
    <t>Építés alatti forgalomkorlátozás, munkaterület biztonsági lehatárolása, és annak ideiglenes melléklétesítményei</t>
  </si>
  <si>
    <t>klt.</t>
  </si>
  <si>
    <t>Felvonulási létesítmények telepítése, konténer, WC, raktár, depo terület.</t>
  </si>
  <si>
    <t>Meglévő burkolathoz való csatlakozás bontási munkái</t>
  </si>
  <si>
    <t>klts</t>
  </si>
  <si>
    <t>Alakító földmunkák</t>
  </si>
  <si>
    <t>Terület és űrszelvény biztosítása, gallyazás, fakivágás a zöldhulladék elszállításával.</t>
  </si>
  <si>
    <t>m2</t>
  </si>
  <si>
    <t>Humusz leszedése, helyszíni depóba szállítással.</t>
  </si>
  <si>
    <t>klt</t>
  </si>
  <si>
    <t>Alakító földmunkák, tükör készítése nagy felületen, a földmű simító hengerlésével.</t>
  </si>
  <si>
    <t>Elválasztó réteg, geotextilia min. G300 készítése pályatest alatt.</t>
  </si>
  <si>
    <t>Vízszintes, és rézsüs felületek rendezése gépi erővel, oldaltöltések kialakítása, talajosztály I-IV.</t>
  </si>
  <si>
    <t>Humuszterítés 10-20 cm vastagságban vízszintes és rézsüs felületen.</t>
  </si>
  <si>
    <t>Gépkocsira rakott föld, bontott anyag  mozgatása, elszállítása hulladék lerakóba, lerakóhelyi díjjal.</t>
  </si>
  <si>
    <t>m3</t>
  </si>
  <si>
    <t>Pályaburkolat alap és alépítményi munkák</t>
  </si>
  <si>
    <t>Pálya alap réteg készítése zúzottkőből, min. 30 cm vastagságban. Réteges bedolgozással tömörítéssel.
Alkalmazható anyagok: M45, M56,  ill ZK 0/45, ZK 0/56</t>
  </si>
  <si>
    <t>tonna</t>
  </si>
  <si>
    <t>Pályatest készítése zúzottkőből változó vastagságban, réteges tömörítéssel.
Alkalmazható anyagok: M45, M56,  ill ZK 0/45, ZK 0/56</t>
  </si>
  <si>
    <t>Pálya burkolati alapréteg kiékelése zúzottkőből, változó vastagsgban. 
Alkalmazható anyagok: Z0/22, M22, Ckt</t>
  </si>
  <si>
    <t>Pályaszerkezet építése</t>
  </si>
  <si>
    <t>Aszfalt burkolat készítése AC 8, ill. AC 4 kopóórétegből,  8-12 cm vastagságban. Kézi bedolgozással.</t>
  </si>
  <si>
    <t>m</t>
  </si>
  <si>
    <t>Pálya víztelenítés</t>
  </si>
  <si>
    <t>Méretezett szikkasztó testek készítése, akna jellegű műtárggyal,   D16-56 kulékavics kitöltéssel. Geotextilia védelemmel.</t>
  </si>
  <si>
    <t>Méretezett szikkasztó testek készítése, akna jellegű műtárggyal, vagy a nélkül    D16-56 kulékavics kitöltéssel. Geotextilia védelemmel.</t>
  </si>
  <si>
    <t>Pályatartozékok, befejező munkák</t>
  </si>
  <si>
    <t>Pálya festés, tartós jelfestékkel.</t>
  </si>
  <si>
    <t>Időjárásálló, nem a Felhívás 5. l.) pontja szerinti, tájékoztatással kapcsolatos tájékoztató tábla kihelyezése</t>
  </si>
  <si>
    <t>Füvesítés, min. 2-4 dkg /m2, hengerléssel belocsolt felülettel.</t>
  </si>
  <si>
    <t>Egyéb munkák</t>
  </si>
  <si>
    <t>Geodéziai felmérés készítése</t>
  </si>
  <si>
    <t>Minősítő mérések és jegyzőkönyveik elkészítése.</t>
  </si>
  <si>
    <t>Biztonságtechnikai audit (opcionális)</t>
  </si>
  <si>
    <t>Átadási dokumentáció elkészítése</t>
  </si>
  <si>
    <t>Nettó:</t>
  </si>
  <si>
    <t>27% ÁFA</t>
  </si>
  <si>
    <t>Összesen bruttó:</t>
  </si>
  <si>
    <t>Tételkiírás oroszlányi kerékpáros pumpapálya létesítéséhez</t>
  </si>
  <si>
    <r>
      <rPr>
        <b/>
        <sz val="10"/>
        <color theme="1"/>
        <rFont val="Tahoma"/>
        <family val="2"/>
        <charset val="238"/>
      </rPr>
      <t>Kelt:</t>
    </r>
    <r>
      <rPr>
        <sz val="10"/>
        <color theme="1"/>
        <rFont val="Tahoma"/>
      </rPr>
      <t xml:space="preserve"> hely, dátum</t>
    </r>
  </si>
  <si>
    <t xml:space="preserve">Kivitelezői Árajánlat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</si>
</sst>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</font>
    <font>
      <sz val="11"/>
      <name val="Calibri"/>
      <family val="2"/>
    </font>
    <font>
      <b/>
      <sz val="18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b/>
      <sz val="12"/>
      <color theme="1"/>
      <name val="Tahoma"/>
      <family val="2"/>
    </font>
    <font>
      <sz val="10"/>
      <color theme="1"/>
      <name val="Tahoma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Arial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5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/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26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 vertical="center" wrapText="1"/>
    </xf>
    <xf numFmtId="0" fontId="8" fillId="0" borderId="28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vertical="center"/>
    </xf>
    <xf numFmtId="0" fontId="15" fillId="0" borderId="29" xfId="0" applyFont="1" applyBorder="1" applyAlignment="1">
      <alignment horizontal="center" vertical="center" wrapText="1"/>
    </xf>
    <xf numFmtId="2" fontId="15" fillId="2" borderId="30" xfId="0" applyNumberFormat="1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left" vertical="center"/>
    </xf>
    <xf numFmtId="0" fontId="15" fillId="2" borderId="30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6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3" fontId="17" fillId="0" borderId="30" xfId="0" applyNumberFormat="1" applyFont="1" applyBorder="1" applyAlignment="1">
      <alignment horizontal="center" vertical="center"/>
    </xf>
    <xf numFmtId="0" fontId="16" fillId="4" borderId="30" xfId="0" applyFont="1" applyFill="1" applyBorder="1" applyAlignment="1">
      <alignment vertical="center" wrapText="1"/>
    </xf>
    <xf numFmtId="0" fontId="17" fillId="2" borderId="30" xfId="0" applyFont="1" applyFill="1" applyBorder="1" applyAlignment="1">
      <alignment horizontal="center" vertical="center"/>
    </xf>
    <xf numFmtId="1" fontId="17" fillId="2" borderId="30" xfId="0" applyNumberFormat="1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1" fontId="15" fillId="2" borderId="30" xfId="0" applyNumberFormat="1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0" fontId="11" fillId="0" borderId="30" xfId="0" applyFont="1" applyBorder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/>
    </xf>
    <xf numFmtId="3" fontId="17" fillId="0" borderId="29" xfId="0" applyNumberFormat="1" applyFont="1" applyBorder="1" applyAlignment="1">
      <alignment horizontal="center" vertical="center"/>
    </xf>
    <xf numFmtId="3" fontId="15" fillId="0" borderId="3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29" xfId="0" applyFont="1" applyBorder="1" applyAlignment="1">
      <alignment horizontal="center" vertical="center"/>
    </xf>
    <xf numFmtId="3" fontId="18" fillId="0" borderId="30" xfId="0" applyNumberFormat="1" applyFont="1" applyBorder="1" applyAlignment="1">
      <alignment horizontal="center" vertical="center"/>
    </xf>
    <xf numFmtId="0" fontId="17" fillId="5" borderId="30" xfId="0" applyFont="1" applyFill="1" applyBorder="1" applyAlignment="1">
      <alignment vertical="center"/>
    </xf>
    <xf numFmtId="0" fontId="11" fillId="5" borderId="30" xfId="0" applyFont="1" applyFill="1" applyBorder="1" applyAlignment="1">
      <alignment horizontal="center" vertical="center"/>
    </xf>
    <xf numFmtId="3" fontId="13" fillId="5" borderId="3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0" fontId="0" fillId="0" borderId="32" xfId="0" applyBorder="1" applyAlignment="1">
      <alignment horizontal="center" vertical="center"/>
    </xf>
    <xf numFmtId="0" fontId="22" fillId="0" borderId="0" xfId="0" applyFont="1" applyAlignment="1">
      <alignment vertical="center"/>
    </xf>
    <xf numFmtId="3" fontId="1" fillId="0" borderId="21" xfId="0" applyNumberFormat="1" applyFont="1" applyBorder="1" applyAlignment="1">
      <alignment horizontal="right" vertical="center" wrapText="1"/>
    </xf>
    <xf numFmtId="3" fontId="1" fillId="0" borderId="22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E3" sqref="E3"/>
    </sheetView>
  </sheetViews>
  <sheetFormatPr defaultColWidth="9.140625" defaultRowHeight="15" x14ac:dyDescent="0.25"/>
  <cols>
    <col min="1" max="1" width="9.140625" style="1"/>
    <col min="2" max="2" width="43.42578125" style="1" customWidth="1"/>
    <col min="3" max="5" width="16.28515625" style="1" customWidth="1"/>
    <col min="6" max="16384" width="9.140625" style="1"/>
  </cols>
  <sheetData>
    <row r="1" spans="1:5" ht="21" x14ac:dyDescent="0.25">
      <c r="A1" s="119" t="s">
        <v>92</v>
      </c>
      <c r="B1" s="119"/>
      <c r="C1" s="119"/>
      <c r="D1" s="119"/>
      <c r="E1" s="119"/>
    </row>
    <row r="2" spans="1:5" ht="42" customHeight="1" x14ac:dyDescent="0.25">
      <c r="A2" s="118" t="s">
        <v>14</v>
      </c>
      <c r="B2" s="118"/>
      <c r="C2" s="118"/>
      <c r="D2" s="118"/>
      <c r="E2" s="118"/>
    </row>
    <row r="3" spans="1:5" ht="18.75" customHeight="1" x14ac:dyDescent="0.25">
      <c r="A3" s="11"/>
      <c r="B3" s="11"/>
      <c r="C3" s="11"/>
      <c r="D3" s="11"/>
      <c r="E3" s="11"/>
    </row>
    <row r="5" spans="1:5" ht="30" customHeight="1" x14ac:dyDescent="0.25">
      <c r="A5" s="43" t="s">
        <v>0</v>
      </c>
      <c r="B5" s="44"/>
      <c r="C5" s="44"/>
      <c r="D5" s="44"/>
      <c r="E5" s="45"/>
    </row>
    <row r="6" spans="1:5" ht="30" customHeight="1" x14ac:dyDescent="0.25">
      <c r="A6" s="43" t="s">
        <v>1</v>
      </c>
      <c r="B6" s="44"/>
      <c r="C6" s="44"/>
      <c r="D6" s="44"/>
      <c r="E6" s="45"/>
    </row>
    <row r="7" spans="1:5" ht="30" customHeight="1" x14ac:dyDescent="0.25">
      <c r="A7" s="43" t="s">
        <v>2</v>
      </c>
      <c r="B7" s="44"/>
      <c r="C7" s="44"/>
      <c r="D7" s="44"/>
      <c r="E7" s="45"/>
    </row>
    <row r="8" spans="1:5" ht="30" customHeight="1" x14ac:dyDescent="0.25">
      <c r="A8" s="43" t="s">
        <v>3</v>
      </c>
      <c r="B8" s="44"/>
      <c r="C8" s="44"/>
      <c r="D8" s="44"/>
      <c r="E8" s="45"/>
    </row>
    <row r="9" spans="1:5" ht="30" customHeight="1" x14ac:dyDescent="0.25">
      <c r="A9" s="46" t="s">
        <v>4</v>
      </c>
      <c r="B9" s="46"/>
      <c r="C9" s="46"/>
      <c r="D9" s="46"/>
      <c r="E9" s="46"/>
    </row>
    <row r="10" spans="1:5" ht="30" customHeight="1" x14ac:dyDescent="0.25">
      <c r="A10" s="5"/>
      <c r="B10" s="43" t="s">
        <v>5</v>
      </c>
      <c r="C10" s="44"/>
      <c r="D10" s="44"/>
      <c r="E10" s="45"/>
    </row>
    <row r="11" spans="1:5" ht="30" customHeight="1" x14ac:dyDescent="0.25">
      <c r="A11" s="5"/>
      <c r="B11" s="43" t="s">
        <v>6</v>
      </c>
      <c r="C11" s="44"/>
      <c r="D11" s="44"/>
      <c r="E11" s="45"/>
    </row>
    <row r="12" spans="1:5" x14ac:dyDescent="0.25">
      <c r="A12" s="5"/>
      <c r="B12" s="5"/>
      <c r="C12" s="5"/>
      <c r="D12" s="5"/>
      <c r="E12" s="5"/>
    </row>
    <row r="13" spans="1:5" ht="34.5" customHeight="1" x14ac:dyDescent="0.25">
      <c r="A13" s="2" t="s">
        <v>7</v>
      </c>
      <c r="B13" s="42" t="s">
        <v>14</v>
      </c>
      <c r="C13" s="42"/>
      <c r="D13" s="42"/>
      <c r="E13" s="42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4" t="s">
        <v>8</v>
      </c>
      <c r="B15" s="25"/>
      <c r="C15" s="25"/>
      <c r="D15" s="25"/>
      <c r="E15" s="26"/>
    </row>
    <row r="16" spans="1:5" ht="30.75" customHeight="1" thickBot="1" x14ac:dyDescent="0.3">
      <c r="A16" s="10"/>
      <c r="B16" s="10"/>
      <c r="C16" s="10"/>
      <c r="D16" s="10"/>
      <c r="E16" s="10"/>
    </row>
    <row r="17" spans="1:5" x14ac:dyDescent="0.25">
      <c r="A17" s="22" t="s">
        <v>17</v>
      </c>
      <c r="B17" s="23"/>
      <c r="C17" s="20" t="s">
        <v>9</v>
      </c>
      <c r="D17" s="20" t="s">
        <v>10</v>
      </c>
      <c r="E17" s="21" t="s">
        <v>11</v>
      </c>
    </row>
    <row r="18" spans="1:5" ht="42" customHeight="1" thickBot="1" x14ac:dyDescent="0.3">
      <c r="A18" s="34" t="s">
        <v>15</v>
      </c>
      <c r="B18" s="35"/>
      <c r="C18" s="116">
        <f>'Árazandó költségvetés'!I54</f>
        <v>0</v>
      </c>
      <c r="D18" s="116">
        <f>'Árazandó költségvetés'!I55</f>
        <v>0</v>
      </c>
      <c r="E18" s="117">
        <f>'Árazandó költségvetés'!I56</f>
        <v>0</v>
      </c>
    </row>
    <row r="19" spans="1:5" ht="27" customHeight="1" thickBot="1" x14ac:dyDescent="0.3">
      <c r="A19" s="38" t="s">
        <v>16</v>
      </c>
      <c r="B19" s="39"/>
      <c r="C19" s="9"/>
      <c r="D19" s="9"/>
      <c r="E19" s="9"/>
    </row>
    <row r="20" spans="1:5" ht="31.5" customHeight="1" thickBot="1" x14ac:dyDescent="0.3">
      <c r="A20" s="36" t="s">
        <v>29</v>
      </c>
      <c r="B20" s="37"/>
      <c r="C20" s="12"/>
      <c r="D20" s="13" t="s">
        <v>18</v>
      </c>
      <c r="E20" s="14"/>
    </row>
    <row r="21" spans="1:5" ht="62.25" customHeight="1" thickBot="1" x14ac:dyDescent="0.3">
      <c r="A21" s="40" t="s">
        <v>30</v>
      </c>
      <c r="B21" s="41"/>
      <c r="C21" s="12"/>
      <c r="D21" s="13" t="s">
        <v>19</v>
      </c>
      <c r="E21" s="9"/>
    </row>
    <row r="22" spans="1:5" ht="30" customHeight="1" thickBot="1" x14ac:dyDescent="0.3">
      <c r="A22" s="8"/>
      <c r="B22" s="15"/>
      <c r="C22" s="16" t="s">
        <v>21</v>
      </c>
      <c r="D22" s="17" t="s">
        <v>22</v>
      </c>
      <c r="E22" s="9"/>
    </row>
    <row r="23" spans="1:5" ht="58.5" customHeight="1" thickBot="1" x14ac:dyDescent="0.3">
      <c r="A23" s="40" t="s">
        <v>20</v>
      </c>
      <c r="B23" s="41"/>
      <c r="C23" s="12"/>
      <c r="D23" s="12"/>
      <c r="E23" s="13" t="s">
        <v>19</v>
      </c>
    </row>
    <row r="24" spans="1:5" ht="27" customHeight="1" thickBot="1" x14ac:dyDescent="0.3">
      <c r="A24" s="40" t="s">
        <v>23</v>
      </c>
      <c r="B24" s="41"/>
      <c r="C24" s="18" t="s">
        <v>24</v>
      </c>
      <c r="D24" s="19" t="s">
        <v>25</v>
      </c>
      <c r="E24" s="9"/>
    </row>
    <row r="25" spans="1:5" ht="15" customHeight="1" thickBot="1" x14ac:dyDescent="0.3">
      <c r="A25" s="47"/>
      <c r="B25" s="48"/>
      <c r="C25" s="49"/>
      <c r="D25" s="49"/>
      <c r="E25" s="9"/>
    </row>
    <row r="26" spans="1:5" ht="31.5" customHeight="1" thickBot="1" x14ac:dyDescent="0.3">
      <c r="A26" s="36" t="s">
        <v>31</v>
      </c>
      <c r="B26" s="53"/>
      <c r="C26" s="51"/>
      <c r="D26" s="51"/>
      <c r="E26" s="52"/>
    </row>
    <row r="27" spans="1:5" ht="15.75" customHeight="1" x14ac:dyDescent="0.25">
      <c r="A27" s="8"/>
      <c r="B27" s="8"/>
      <c r="C27" s="9"/>
      <c r="D27" s="9"/>
      <c r="E27" s="9"/>
    </row>
    <row r="28" spans="1:5" ht="46.15" customHeight="1" x14ac:dyDescent="0.25">
      <c r="A28" s="29" t="s">
        <v>26</v>
      </c>
      <c r="B28" s="32"/>
      <c r="C28" s="32"/>
      <c r="D28" s="32"/>
      <c r="E28" s="33"/>
    </row>
    <row r="29" spans="1:5" x14ac:dyDescent="0.25">
      <c r="A29" s="5"/>
      <c r="B29" s="5"/>
      <c r="C29" s="5"/>
      <c r="D29" s="5"/>
      <c r="E29" s="5"/>
    </row>
    <row r="30" spans="1:5" x14ac:dyDescent="0.25">
      <c r="A30" s="27" t="s">
        <v>12</v>
      </c>
      <c r="B30" s="28"/>
      <c r="C30" s="5"/>
      <c r="D30" s="5"/>
      <c r="E30" s="5"/>
    </row>
    <row r="31" spans="1:5" ht="95.25" customHeight="1" x14ac:dyDescent="0.25">
      <c r="A31" s="29" t="s">
        <v>27</v>
      </c>
      <c r="B31" s="30"/>
      <c r="C31" s="30"/>
      <c r="D31" s="30"/>
      <c r="E31" s="31"/>
    </row>
    <row r="32" spans="1:5" x14ac:dyDescent="0.25">
      <c r="A32" s="5"/>
      <c r="B32" s="5"/>
      <c r="C32" s="5"/>
      <c r="D32" s="5"/>
      <c r="E32" s="5"/>
    </row>
    <row r="33" spans="1:6" x14ac:dyDescent="0.25">
      <c r="A33" s="2" t="s">
        <v>28</v>
      </c>
    </row>
    <row r="34" spans="1:6" ht="48" customHeight="1" x14ac:dyDescent="0.25">
      <c r="D34" s="6"/>
    </row>
    <row r="35" spans="1:6" x14ac:dyDescent="0.25">
      <c r="D35" s="7" t="s">
        <v>13</v>
      </c>
    </row>
    <row r="39" spans="1:6" x14ac:dyDescent="0.25">
      <c r="E39" s="2"/>
      <c r="F39" s="2"/>
    </row>
    <row r="40" spans="1:6" ht="15.75" x14ac:dyDescent="0.25">
      <c r="D40" s="3"/>
      <c r="E40" s="3"/>
    </row>
    <row r="41" spans="1:6" ht="15.75" x14ac:dyDescent="0.25">
      <c r="D41" s="4"/>
      <c r="E41" s="4"/>
    </row>
    <row r="44" spans="1:6" ht="32.25" customHeight="1" x14ac:dyDescent="0.25"/>
  </sheetData>
  <mergeCells count="23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30:B30"/>
    <mergeCell ref="A31:E31"/>
    <mergeCell ref="A28:E28"/>
    <mergeCell ref="A18:B18"/>
    <mergeCell ref="A20:B20"/>
    <mergeCell ref="A19:B19"/>
    <mergeCell ref="A21:B21"/>
    <mergeCell ref="A23:B23"/>
    <mergeCell ref="A24:B24"/>
    <mergeCell ref="A26:B26"/>
    <mergeCell ref="C26:E26"/>
  </mergeCells>
  <pageMargins left="1.1023622047244095" right="0.70866141732283472" top="0.98425196850393704" bottom="0.74803149606299213" header="0.31496062992125984" footer="0.31496062992125984"/>
  <pageSetup paperSize="9" scale="7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D3CF-6C10-4C56-9398-91B5775F6C1E}">
  <dimension ref="A1:I63"/>
  <sheetViews>
    <sheetView topLeftCell="A40" zoomScale="120" zoomScaleNormal="120" workbookViewId="0">
      <selection activeCell="F57" sqref="F57"/>
    </sheetView>
  </sheetViews>
  <sheetFormatPr defaultRowHeight="15" x14ac:dyDescent="0.25"/>
  <cols>
    <col min="2" max="2" width="21" customWidth="1"/>
    <col min="9" max="9" width="18.28515625" customWidth="1"/>
  </cols>
  <sheetData>
    <row r="1" spans="1:9" x14ac:dyDescent="0.25">
      <c r="A1" s="54" t="s">
        <v>90</v>
      </c>
      <c r="B1" s="55"/>
      <c r="C1" s="55"/>
      <c r="D1" s="55"/>
      <c r="E1" s="55"/>
      <c r="F1" s="55"/>
      <c r="G1" s="55"/>
      <c r="H1" s="55"/>
      <c r="I1" s="56"/>
    </row>
    <row r="2" spans="1:9" ht="18" x14ac:dyDescent="0.25">
      <c r="A2" s="57"/>
      <c r="B2" s="58"/>
      <c r="C2" s="58"/>
      <c r="D2" s="58"/>
      <c r="E2" s="58"/>
      <c r="F2" s="58"/>
      <c r="G2" s="58"/>
      <c r="H2" s="58"/>
      <c r="I2" s="58"/>
    </row>
    <row r="3" spans="1:9" ht="22.5" x14ac:dyDescent="0.25">
      <c r="A3" s="64" t="s">
        <v>36</v>
      </c>
      <c r="B3" s="50"/>
      <c r="C3" s="59"/>
      <c r="D3" s="50"/>
      <c r="E3" s="50"/>
      <c r="F3" s="50"/>
      <c r="G3" s="50"/>
      <c r="H3" s="50"/>
      <c r="I3" s="50"/>
    </row>
    <row r="4" spans="1:9" ht="15.75" x14ac:dyDescent="0.25">
      <c r="A4" s="65"/>
      <c r="B4" s="62" t="s">
        <v>37</v>
      </c>
      <c r="C4" s="66"/>
      <c r="D4" s="50"/>
      <c r="E4" s="50"/>
      <c r="F4" s="50"/>
      <c r="G4" s="50"/>
      <c r="H4" s="50"/>
      <c r="I4" s="50"/>
    </row>
    <row r="5" spans="1:9" ht="15.75" x14ac:dyDescent="0.25">
      <c r="A5" s="65"/>
      <c r="B5" s="61" t="s">
        <v>32</v>
      </c>
      <c r="C5" s="66"/>
      <c r="D5" s="50"/>
      <c r="E5" s="50"/>
      <c r="F5" s="50"/>
      <c r="G5" s="50"/>
      <c r="H5" s="50"/>
      <c r="I5" s="50"/>
    </row>
    <row r="6" spans="1:9" ht="22.5" x14ac:dyDescent="0.25">
      <c r="A6" s="60"/>
      <c r="B6" s="62" t="s">
        <v>33</v>
      </c>
      <c r="C6" s="66"/>
      <c r="D6" s="50"/>
      <c r="E6" s="50"/>
      <c r="F6" s="50"/>
      <c r="G6" s="50"/>
      <c r="H6" s="50"/>
      <c r="I6" s="50"/>
    </row>
    <row r="7" spans="1:9" ht="22.5" x14ac:dyDescent="0.25">
      <c r="A7" s="60"/>
      <c r="B7" s="62" t="s">
        <v>34</v>
      </c>
      <c r="C7" s="66"/>
      <c r="D7" s="50"/>
      <c r="E7" s="50"/>
      <c r="F7" s="50"/>
      <c r="G7" s="50"/>
      <c r="H7" s="50"/>
      <c r="I7" s="50"/>
    </row>
    <row r="8" spans="1:9" ht="22.5" x14ac:dyDescent="0.25">
      <c r="A8" s="60"/>
      <c r="B8" s="62" t="s">
        <v>35</v>
      </c>
      <c r="C8" s="66"/>
      <c r="D8" s="50"/>
      <c r="E8" s="50"/>
      <c r="F8" s="50"/>
      <c r="G8" s="50"/>
      <c r="H8" s="50"/>
      <c r="I8" s="50"/>
    </row>
    <row r="9" spans="1:9" ht="12.75" customHeight="1" x14ac:dyDescent="0.25">
      <c r="A9" s="63"/>
      <c r="B9" s="50"/>
      <c r="C9" s="50"/>
      <c r="D9" s="50"/>
      <c r="E9" s="50"/>
      <c r="F9" s="50"/>
      <c r="G9" s="50"/>
      <c r="H9" s="50"/>
      <c r="I9" s="50"/>
    </row>
    <row r="10" spans="1:9" ht="15.75" x14ac:dyDescent="0.25">
      <c r="A10" s="67" t="s">
        <v>38</v>
      </c>
      <c r="B10" s="50"/>
      <c r="C10" s="66" t="s">
        <v>39</v>
      </c>
      <c r="D10" s="113"/>
      <c r="E10" s="113"/>
      <c r="F10" s="113"/>
      <c r="G10" s="113"/>
      <c r="H10" s="113"/>
      <c r="I10" s="113"/>
    </row>
    <row r="11" spans="1:9" ht="15.75" x14ac:dyDescent="0.25">
      <c r="A11" s="68"/>
      <c r="B11" s="69"/>
      <c r="C11" s="50"/>
      <c r="D11" s="50"/>
      <c r="E11" s="50"/>
      <c r="F11" s="50"/>
      <c r="G11" s="50"/>
      <c r="H11" s="50"/>
      <c r="I11" s="50"/>
    </row>
    <row r="12" spans="1:9" x14ac:dyDescent="0.25">
      <c r="A12" s="70" t="s">
        <v>40</v>
      </c>
      <c r="B12" s="55"/>
      <c r="C12" s="55"/>
      <c r="D12" s="55"/>
      <c r="E12" s="55"/>
      <c r="F12" s="55"/>
      <c r="G12" s="55"/>
      <c r="H12" s="55"/>
      <c r="I12" s="56"/>
    </row>
    <row r="13" spans="1:9" ht="21" x14ac:dyDescent="0.25">
      <c r="A13" s="71" t="s">
        <v>41</v>
      </c>
      <c r="B13" s="72" t="s">
        <v>42</v>
      </c>
      <c r="C13" s="71" t="s">
        <v>43</v>
      </c>
      <c r="D13" s="71" t="s">
        <v>44</v>
      </c>
      <c r="E13" s="71" t="s">
        <v>45</v>
      </c>
      <c r="F13" s="71" t="s">
        <v>46</v>
      </c>
      <c r="G13" s="73" t="s">
        <v>47</v>
      </c>
      <c r="H13" s="73" t="s">
        <v>48</v>
      </c>
      <c r="I13" s="73" t="s">
        <v>49</v>
      </c>
    </row>
    <row r="14" spans="1:9" x14ac:dyDescent="0.25">
      <c r="A14" s="74">
        <v>1</v>
      </c>
      <c r="B14" s="75" t="s">
        <v>50</v>
      </c>
      <c r="C14" s="76"/>
      <c r="D14" s="76"/>
      <c r="E14" s="76"/>
      <c r="F14" s="76"/>
      <c r="G14" s="76"/>
      <c r="H14" s="76"/>
      <c r="I14" s="76"/>
    </row>
    <row r="15" spans="1:9" ht="80.25" customHeight="1" x14ac:dyDescent="0.25">
      <c r="A15" s="77">
        <v>1.01</v>
      </c>
      <c r="B15" s="78" t="s">
        <v>51</v>
      </c>
      <c r="C15" s="79">
        <v>1</v>
      </c>
      <c r="D15" s="79" t="s">
        <v>52</v>
      </c>
      <c r="E15" s="80">
        <v>0</v>
      </c>
      <c r="F15" s="80">
        <v>0</v>
      </c>
      <c r="G15" s="80">
        <f t="shared" ref="G15:G17" si="0">INT(+E15*C15+0.5)</f>
        <v>0</v>
      </c>
      <c r="H15" s="80">
        <f t="shared" ref="H15:H17" si="1">INT(C15*F15+0.5)</f>
        <v>0</v>
      </c>
      <c r="I15" s="80">
        <f t="shared" ref="I15:I17" si="2">G15+H15</f>
        <v>0</v>
      </c>
    </row>
    <row r="16" spans="1:9" ht="55.5" customHeight="1" x14ac:dyDescent="0.25">
      <c r="A16" s="77">
        <v>1.02</v>
      </c>
      <c r="B16" s="78" t="s">
        <v>53</v>
      </c>
      <c r="C16" s="79">
        <v>0</v>
      </c>
      <c r="D16" s="79" t="s">
        <v>52</v>
      </c>
      <c r="E16" s="80">
        <v>0</v>
      </c>
      <c r="F16" s="80">
        <v>0</v>
      </c>
      <c r="G16" s="80">
        <f t="shared" si="0"/>
        <v>0</v>
      </c>
      <c r="H16" s="80">
        <f t="shared" si="1"/>
        <v>0</v>
      </c>
      <c r="I16" s="80">
        <f t="shared" si="2"/>
        <v>0</v>
      </c>
    </row>
    <row r="17" spans="1:9" ht="45.75" customHeight="1" x14ac:dyDescent="0.25">
      <c r="A17" s="77">
        <v>1.03</v>
      </c>
      <c r="B17" s="78" t="s">
        <v>54</v>
      </c>
      <c r="C17" s="79">
        <v>1</v>
      </c>
      <c r="D17" s="79" t="s">
        <v>55</v>
      </c>
      <c r="E17" s="80">
        <v>0</v>
      </c>
      <c r="F17" s="80">
        <v>0</v>
      </c>
      <c r="G17" s="80">
        <f t="shared" si="0"/>
        <v>0</v>
      </c>
      <c r="H17" s="80">
        <f t="shared" si="1"/>
        <v>0</v>
      </c>
      <c r="I17" s="80">
        <f t="shared" si="2"/>
        <v>0</v>
      </c>
    </row>
    <row r="18" spans="1:9" x14ac:dyDescent="0.25">
      <c r="A18" s="79"/>
      <c r="B18" s="78"/>
      <c r="C18" s="79"/>
      <c r="D18" s="79"/>
      <c r="E18" s="80"/>
      <c r="F18" s="80"/>
      <c r="G18" s="80"/>
      <c r="H18" s="80"/>
      <c r="I18" s="81">
        <f>SUM(I15:I17)</f>
        <v>0</v>
      </c>
    </row>
    <row r="19" spans="1:9" x14ac:dyDescent="0.25">
      <c r="A19" s="74">
        <v>2</v>
      </c>
      <c r="B19" s="75" t="s">
        <v>56</v>
      </c>
      <c r="C19" s="76"/>
      <c r="D19" s="76"/>
      <c r="E19" s="76"/>
      <c r="F19" s="76"/>
      <c r="G19" s="76"/>
      <c r="H19" s="76"/>
      <c r="I19" s="76"/>
    </row>
    <row r="20" spans="1:9" ht="53.25" customHeight="1" x14ac:dyDescent="0.25">
      <c r="A20" s="77">
        <v>2.0099999999999998</v>
      </c>
      <c r="B20" s="82" t="s">
        <v>57</v>
      </c>
      <c r="C20" s="79">
        <v>0</v>
      </c>
      <c r="D20" s="79" t="s">
        <v>58</v>
      </c>
      <c r="E20" s="80">
        <v>0</v>
      </c>
      <c r="F20" s="80">
        <v>0</v>
      </c>
      <c r="G20" s="80">
        <f t="shared" ref="G20:G26" si="3">INT(+E20*C20+0.5)</f>
        <v>0</v>
      </c>
      <c r="H20" s="80">
        <f t="shared" ref="H20:H26" si="4">INT(C20*F20+0.5)</f>
        <v>0</v>
      </c>
      <c r="I20" s="80">
        <f t="shared" ref="I20:I26" si="5">G20+H20</f>
        <v>0</v>
      </c>
    </row>
    <row r="21" spans="1:9" ht="39" customHeight="1" x14ac:dyDescent="0.25">
      <c r="A21" s="77">
        <v>2.02</v>
      </c>
      <c r="B21" s="78" t="s">
        <v>59</v>
      </c>
      <c r="C21" s="79">
        <v>1</v>
      </c>
      <c r="D21" s="79" t="s">
        <v>60</v>
      </c>
      <c r="E21" s="80">
        <v>0</v>
      </c>
      <c r="F21" s="80">
        <v>0</v>
      </c>
      <c r="G21" s="80">
        <f t="shared" si="3"/>
        <v>0</v>
      </c>
      <c r="H21" s="80">
        <f t="shared" si="4"/>
        <v>0</v>
      </c>
      <c r="I21" s="80">
        <f t="shared" si="5"/>
        <v>0</v>
      </c>
    </row>
    <row r="22" spans="1:9" ht="51.75" customHeight="1" x14ac:dyDescent="0.25">
      <c r="A22" s="77">
        <v>2.0299999999999998</v>
      </c>
      <c r="B22" s="78" t="s">
        <v>61</v>
      </c>
      <c r="C22" s="79">
        <v>1000</v>
      </c>
      <c r="D22" s="79" t="s">
        <v>58</v>
      </c>
      <c r="E22" s="80">
        <v>0</v>
      </c>
      <c r="F22" s="80">
        <v>0</v>
      </c>
      <c r="G22" s="80">
        <f t="shared" si="3"/>
        <v>0</v>
      </c>
      <c r="H22" s="80">
        <f t="shared" si="4"/>
        <v>0</v>
      </c>
      <c r="I22" s="80">
        <f t="shared" si="5"/>
        <v>0</v>
      </c>
    </row>
    <row r="23" spans="1:9" ht="47.25" customHeight="1" x14ac:dyDescent="0.25">
      <c r="A23" s="77">
        <v>2.04</v>
      </c>
      <c r="B23" s="78" t="s">
        <v>62</v>
      </c>
      <c r="C23" s="79">
        <v>0</v>
      </c>
      <c r="D23" s="79" t="s">
        <v>58</v>
      </c>
      <c r="E23" s="80">
        <v>0</v>
      </c>
      <c r="F23" s="80">
        <v>0</v>
      </c>
      <c r="G23" s="80">
        <f t="shared" si="3"/>
        <v>0</v>
      </c>
      <c r="H23" s="80">
        <f t="shared" si="4"/>
        <v>0</v>
      </c>
      <c r="I23" s="80">
        <f t="shared" si="5"/>
        <v>0</v>
      </c>
    </row>
    <row r="24" spans="1:9" ht="55.5" customHeight="1" x14ac:dyDescent="0.25">
      <c r="A24" s="77">
        <v>2.0499999999999998</v>
      </c>
      <c r="B24" s="78" t="s">
        <v>63</v>
      </c>
      <c r="C24" s="79">
        <v>800</v>
      </c>
      <c r="D24" s="79" t="s">
        <v>58</v>
      </c>
      <c r="E24" s="80">
        <v>0</v>
      </c>
      <c r="F24" s="80">
        <v>0</v>
      </c>
      <c r="G24" s="80">
        <f t="shared" si="3"/>
        <v>0</v>
      </c>
      <c r="H24" s="80">
        <f t="shared" si="4"/>
        <v>0</v>
      </c>
      <c r="I24" s="80">
        <f t="shared" si="5"/>
        <v>0</v>
      </c>
    </row>
    <row r="25" spans="1:9" ht="48" customHeight="1" x14ac:dyDescent="0.25">
      <c r="A25" s="77">
        <v>2.06</v>
      </c>
      <c r="B25" s="78" t="s">
        <v>64</v>
      </c>
      <c r="C25" s="79">
        <v>800</v>
      </c>
      <c r="D25" s="79" t="s">
        <v>58</v>
      </c>
      <c r="E25" s="80">
        <v>0</v>
      </c>
      <c r="F25" s="80">
        <v>0</v>
      </c>
      <c r="G25" s="80">
        <f t="shared" si="3"/>
        <v>0</v>
      </c>
      <c r="H25" s="80">
        <f t="shared" si="4"/>
        <v>0</v>
      </c>
      <c r="I25" s="80">
        <f t="shared" si="5"/>
        <v>0</v>
      </c>
    </row>
    <row r="26" spans="1:9" ht="57.75" customHeight="1" x14ac:dyDescent="0.25">
      <c r="A26" s="77">
        <v>2.0699999999999998</v>
      </c>
      <c r="B26" s="78" t="s">
        <v>65</v>
      </c>
      <c r="C26" s="79">
        <v>0</v>
      </c>
      <c r="D26" s="79" t="s">
        <v>66</v>
      </c>
      <c r="E26" s="80">
        <v>0</v>
      </c>
      <c r="F26" s="80">
        <v>0</v>
      </c>
      <c r="G26" s="80">
        <f t="shared" si="3"/>
        <v>0</v>
      </c>
      <c r="H26" s="80">
        <f t="shared" si="4"/>
        <v>0</v>
      </c>
      <c r="I26" s="80">
        <f t="shared" si="5"/>
        <v>0</v>
      </c>
    </row>
    <row r="27" spans="1:9" x14ac:dyDescent="0.25">
      <c r="A27" s="79"/>
      <c r="B27" s="78"/>
      <c r="C27" s="79"/>
      <c r="D27" s="79"/>
      <c r="E27" s="80"/>
      <c r="F27" s="80"/>
      <c r="G27" s="80"/>
      <c r="H27" s="80"/>
      <c r="I27" s="81">
        <f>SUM(I20:I26)</f>
        <v>0</v>
      </c>
    </row>
    <row r="28" spans="1:9" x14ac:dyDescent="0.25">
      <c r="A28" s="74">
        <v>3</v>
      </c>
      <c r="B28" s="75" t="s">
        <v>67</v>
      </c>
      <c r="C28" s="83"/>
      <c r="D28" s="83"/>
      <c r="E28" s="84"/>
      <c r="F28" s="83"/>
      <c r="G28" s="83"/>
      <c r="H28" s="83"/>
      <c r="I28" s="83"/>
    </row>
    <row r="29" spans="1:9" ht="84" customHeight="1" x14ac:dyDescent="0.25">
      <c r="A29" s="77">
        <v>3.01</v>
      </c>
      <c r="B29" s="78" t="s">
        <v>68</v>
      </c>
      <c r="C29" s="79">
        <v>500</v>
      </c>
      <c r="D29" s="79" t="s">
        <v>69</v>
      </c>
      <c r="E29" s="80">
        <v>0</v>
      </c>
      <c r="F29" s="80">
        <v>0</v>
      </c>
      <c r="G29" s="80">
        <f t="shared" ref="G29:G31" si="6">INT(+E29*C29+0.5)</f>
        <v>0</v>
      </c>
      <c r="H29" s="80">
        <f t="shared" ref="H29:H31" si="7">INT(C29*F29+0.5)</f>
        <v>0</v>
      </c>
      <c r="I29" s="85">
        <f t="shared" ref="I29:I31" si="8">G29+H29</f>
        <v>0</v>
      </c>
    </row>
    <row r="30" spans="1:9" ht="85.5" customHeight="1" x14ac:dyDescent="0.25">
      <c r="A30" s="77">
        <v>3.02</v>
      </c>
      <c r="B30" s="78" t="s">
        <v>70</v>
      </c>
      <c r="C30" s="79">
        <v>0</v>
      </c>
      <c r="D30" s="79" t="s">
        <v>69</v>
      </c>
      <c r="E30" s="80">
        <v>0</v>
      </c>
      <c r="F30" s="80">
        <v>0</v>
      </c>
      <c r="G30" s="80">
        <f t="shared" si="6"/>
        <v>0</v>
      </c>
      <c r="H30" s="86">
        <f t="shared" si="7"/>
        <v>0</v>
      </c>
      <c r="I30" s="80">
        <f t="shared" si="8"/>
        <v>0</v>
      </c>
    </row>
    <row r="31" spans="1:9" ht="78" customHeight="1" x14ac:dyDescent="0.25">
      <c r="A31" s="77">
        <v>3.03</v>
      </c>
      <c r="B31" s="78" t="s">
        <v>71</v>
      </c>
      <c r="C31" s="79">
        <v>1500</v>
      </c>
      <c r="D31" s="79" t="s">
        <v>69</v>
      </c>
      <c r="E31" s="80">
        <v>0</v>
      </c>
      <c r="F31" s="80">
        <v>0</v>
      </c>
      <c r="G31" s="80">
        <f t="shared" si="6"/>
        <v>0</v>
      </c>
      <c r="H31" s="80">
        <f t="shared" si="7"/>
        <v>0</v>
      </c>
      <c r="I31" s="87">
        <f t="shared" si="8"/>
        <v>0</v>
      </c>
    </row>
    <row r="32" spans="1:9" x14ac:dyDescent="0.25">
      <c r="A32" s="79"/>
      <c r="B32" s="78"/>
      <c r="C32" s="79"/>
      <c r="D32" s="79"/>
      <c r="E32" s="80"/>
      <c r="F32" s="80"/>
      <c r="G32" s="80"/>
      <c r="H32" s="80"/>
      <c r="I32" s="81">
        <f>SUM(I29:I31)</f>
        <v>0</v>
      </c>
    </row>
    <row r="33" spans="1:9" x14ac:dyDescent="0.25">
      <c r="A33" s="74">
        <v>4</v>
      </c>
      <c r="B33" s="75" t="s">
        <v>72</v>
      </c>
      <c r="C33" s="76"/>
      <c r="D33" s="76"/>
      <c r="E33" s="88"/>
      <c r="F33" s="76"/>
      <c r="G33" s="76"/>
      <c r="H33" s="76"/>
      <c r="I33" s="89"/>
    </row>
    <row r="34" spans="1:9" ht="60.75" customHeight="1" x14ac:dyDescent="0.25">
      <c r="A34" s="77">
        <v>4.01</v>
      </c>
      <c r="B34" s="78" t="s">
        <v>73</v>
      </c>
      <c r="C34" s="79">
        <v>125</v>
      </c>
      <c r="D34" s="79" t="s">
        <v>69</v>
      </c>
      <c r="E34" s="80">
        <v>0</v>
      </c>
      <c r="F34" s="80">
        <v>0</v>
      </c>
      <c r="G34" s="80">
        <f t="shared" ref="G34:G35" si="9">INT(+E34*C34+0.5)</f>
        <v>0</v>
      </c>
      <c r="H34" s="86">
        <f t="shared" ref="H34:H35" si="10">INT(C34*F34+0.5)</f>
        <v>0</v>
      </c>
      <c r="I34" s="80">
        <f t="shared" ref="I34:I35" si="11">G34+H34</f>
        <v>0</v>
      </c>
    </row>
    <row r="35" spans="1:9" x14ac:dyDescent="0.25">
      <c r="A35" s="77">
        <v>4.0199999999999996</v>
      </c>
      <c r="B35" s="78"/>
      <c r="C35" s="79">
        <v>0</v>
      </c>
      <c r="D35" s="79" t="s">
        <v>74</v>
      </c>
      <c r="E35" s="80">
        <v>0</v>
      </c>
      <c r="F35" s="80">
        <v>0</v>
      </c>
      <c r="G35" s="80">
        <f t="shared" si="9"/>
        <v>0</v>
      </c>
      <c r="H35" s="80">
        <f t="shared" si="10"/>
        <v>0</v>
      </c>
      <c r="I35" s="87">
        <f t="shared" si="11"/>
        <v>0</v>
      </c>
    </row>
    <row r="36" spans="1:9" x14ac:dyDescent="0.25">
      <c r="A36" s="79"/>
      <c r="B36" s="78"/>
      <c r="C36" s="79"/>
      <c r="D36" s="79"/>
      <c r="E36" s="80"/>
      <c r="F36" s="80"/>
      <c r="G36" s="80"/>
      <c r="H36" s="80"/>
      <c r="I36" s="81">
        <f>SUM(I34:I35)</f>
        <v>0</v>
      </c>
    </row>
    <row r="37" spans="1:9" x14ac:dyDescent="0.25">
      <c r="A37" s="74">
        <v>5</v>
      </c>
      <c r="B37" s="75" t="s">
        <v>75</v>
      </c>
      <c r="C37" s="76"/>
      <c r="D37" s="76"/>
      <c r="E37" s="88"/>
      <c r="F37" s="76"/>
      <c r="G37" s="76"/>
      <c r="H37" s="76"/>
      <c r="I37" s="76"/>
    </row>
    <row r="38" spans="1:9" ht="69.75" customHeight="1" x14ac:dyDescent="0.25">
      <c r="A38" s="77">
        <v>5.01</v>
      </c>
      <c r="B38" s="78" t="s">
        <v>76</v>
      </c>
      <c r="C38" s="79">
        <v>0</v>
      </c>
      <c r="D38" s="79" t="s">
        <v>66</v>
      </c>
      <c r="E38" s="80">
        <v>0</v>
      </c>
      <c r="F38" s="80">
        <v>0</v>
      </c>
      <c r="G38" s="80">
        <f t="shared" ref="G38:G39" si="12">INT(+E38*C38+0.5)</f>
        <v>0</v>
      </c>
      <c r="H38" s="80">
        <f t="shared" ref="H38:H39" si="13">INT(C38*F38+0.5)</f>
        <v>0</v>
      </c>
      <c r="I38" s="85">
        <f t="shared" ref="I38:I39" si="14">G38+H38</f>
        <v>0</v>
      </c>
    </row>
    <row r="39" spans="1:9" ht="59.25" customHeight="1" x14ac:dyDescent="0.25">
      <c r="A39" s="77">
        <v>5.0199999999999996</v>
      </c>
      <c r="B39" s="78" t="s">
        <v>77</v>
      </c>
      <c r="C39" s="79">
        <v>11</v>
      </c>
      <c r="D39" s="79" t="s">
        <v>19</v>
      </c>
      <c r="E39" s="80">
        <v>0</v>
      </c>
      <c r="F39" s="80">
        <v>0</v>
      </c>
      <c r="G39" s="80">
        <f t="shared" si="12"/>
        <v>0</v>
      </c>
      <c r="H39" s="86">
        <f t="shared" si="13"/>
        <v>0</v>
      </c>
      <c r="I39" s="80">
        <f t="shared" si="14"/>
        <v>0</v>
      </c>
    </row>
    <row r="40" spans="1:9" x14ac:dyDescent="0.25">
      <c r="A40" s="79"/>
      <c r="B40" s="90"/>
      <c r="C40" s="91"/>
      <c r="D40" s="91"/>
      <c r="E40" s="92"/>
      <c r="F40" s="92"/>
      <c r="G40" s="92"/>
      <c r="H40" s="92"/>
      <c r="I40" s="93">
        <f>SUM(I38:I39)</f>
        <v>0</v>
      </c>
    </row>
    <row r="41" spans="1:9" x14ac:dyDescent="0.25">
      <c r="A41" s="74">
        <v>6</v>
      </c>
      <c r="B41" s="75" t="s">
        <v>78</v>
      </c>
      <c r="C41" s="76"/>
      <c r="D41" s="76"/>
      <c r="E41" s="88"/>
      <c r="F41" s="76"/>
      <c r="G41" s="76"/>
      <c r="H41" s="76"/>
      <c r="I41" s="89"/>
    </row>
    <row r="42" spans="1:9" ht="42.75" customHeight="1" x14ac:dyDescent="0.25">
      <c r="A42" s="77">
        <v>6.01</v>
      </c>
      <c r="B42" s="78" t="s">
        <v>79</v>
      </c>
      <c r="C42" s="79">
        <v>1</v>
      </c>
      <c r="D42" s="79" t="s">
        <v>19</v>
      </c>
      <c r="E42" s="80">
        <v>0</v>
      </c>
      <c r="F42" s="80">
        <v>0</v>
      </c>
      <c r="G42" s="80">
        <f t="shared" ref="G42:G44" si="15">INT(+E42*C42+0.5)</f>
        <v>0</v>
      </c>
      <c r="H42" s="86">
        <f t="shared" ref="H42:H44" si="16">INT(C42*F42+0.5)</f>
        <v>0</v>
      </c>
      <c r="I42" s="80">
        <f t="shared" ref="I42:I44" si="17">G42+H42</f>
        <v>0</v>
      </c>
    </row>
    <row r="43" spans="1:9" ht="63" customHeight="1" x14ac:dyDescent="0.25">
      <c r="A43" s="77">
        <v>6.02</v>
      </c>
      <c r="B43" s="82" t="s">
        <v>80</v>
      </c>
      <c r="C43" s="79">
        <v>1</v>
      </c>
      <c r="D43" s="79" t="s">
        <v>19</v>
      </c>
      <c r="E43" s="80">
        <v>0</v>
      </c>
      <c r="F43" s="80">
        <v>0</v>
      </c>
      <c r="G43" s="80">
        <f t="shared" si="15"/>
        <v>0</v>
      </c>
      <c r="H43" s="86">
        <f t="shared" si="16"/>
        <v>0</v>
      </c>
      <c r="I43" s="80">
        <f t="shared" si="17"/>
        <v>0</v>
      </c>
    </row>
    <row r="44" spans="1:9" ht="45" customHeight="1" x14ac:dyDescent="0.25">
      <c r="A44" s="77">
        <v>6.07</v>
      </c>
      <c r="B44" s="78" t="s">
        <v>81</v>
      </c>
      <c r="C44" s="79">
        <v>800</v>
      </c>
      <c r="D44" s="79" t="s">
        <v>58</v>
      </c>
      <c r="E44" s="80">
        <v>0</v>
      </c>
      <c r="F44" s="80">
        <v>0</v>
      </c>
      <c r="G44" s="80">
        <f t="shared" si="15"/>
        <v>0</v>
      </c>
      <c r="H44" s="86">
        <f t="shared" si="16"/>
        <v>0</v>
      </c>
      <c r="I44" s="80">
        <f t="shared" si="17"/>
        <v>0</v>
      </c>
    </row>
    <row r="45" spans="1:9" x14ac:dyDescent="0.25">
      <c r="A45" s="79"/>
      <c r="B45" s="78"/>
      <c r="C45" s="79"/>
      <c r="D45" s="79"/>
      <c r="E45" s="80"/>
      <c r="F45" s="80"/>
      <c r="G45" s="80"/>
      <c r="H45" s="80"/>
      <c r="I45" s="93">
        <f>SUM(I42:I44)</f>
        <v>0</v>
      </c>
    </row>
    <row r="46" spans="1:9" x14ac:dyDescent="0.25">
      <c r="A46" s="74">
        <v>7</v>
      </c>
      <c r="B46" s="75" t="s">
        <v>82</v>
      </c>
      <c r="C46" s="76"/>
      <c r="D46" s="76"/>
      <c r="E46" s="88"/>
      <c r="F46" s="76"/>
      <c r="G46" s="76"/>
      <c r="H46" s="76"/>
      <c r="I46" s="76"/>
    </row>
    <row r="47" spans="1:9" x14ac:dyDescent="0.25">
      <c r="A47" s="77">
        <v>7.01</v>
      </c>
      <c r="B47" s="78" t="s">
        <v>83</v>
      </c>
      <c r="C47" s="79">
        <v>1</v>
      </c>
      <c r="D47" s="79" t="s">
        <v>52</v>
      </c>
      <c r="E47" s="80">
        <v>0</v>
      </c>
      <c r="F47" s="80">
        <v>0</v>
      </c>
      <c r="G47" s="80">
        <f t="shared" ref="G47:G50" si="18">INT(+E47*C47+0.5)</f>
        <v>0</v>
      </c>
      <c r="H47" s="80">
        <f t="shared" ref="H47:H50" si="19">INT(C47*F47+0.5)</f>
        <v>0</v>
      </c>
      <c r="I47" s="80">
        <f t="shared" ref="I47:I50" si="20">G47+H47</f>
        <v>0</v>
      </c>
    </row>
    <row r="48" spans="1:9" ht="42" customHeight="1" x14ac:dyDescent="0.25">
      <c r="A48" s="77">
        <v>7.02</v>
      </c>
      <c r="B48" s="78" t="s">
        <v>84</v>
      </c>
      <c r="C48" s="79">
        <v>1</v>
      </c>
      <c r="D48" s="79" t="s">
        <v>19</v>
      </c>
      <c r="E48" s="80">
        <v>0</v>
      </c>
      <c r="F48" s="80">
        <v>0</v>
      </c>
      <c r="G48" s="80">
        <f t="shared" si="18"/>
        <v>0</v>
      </c>
      <c r="H48" s="80">
        <f t="shared" si="19"/>
        <v>0</v>
      </c>
      <c r="I48" s="80">
        <f t="shared" si="20"/>
        <v>0</v>
      </c>
    </row>
    <row r="49" spans="1:9" ht="21" x14ac:dyDescent="0.25">
      <c r="A49" s="77">
        <v>7.03</v>
      </c>
      <c r="B49" s="82" t="s">
        <v>85</v>
      </c>
      <c r="C49" s="79">
        <v>1</v>
      </c>
      <c r="D49" s="79" t="s">
        <v>19</v>
      </c>
      <c r="E49" s="80">
        <v>0</v>
      </c>
      <c r="F49" s="80">
        <v>0</v>
      </c>
      <c r="G49" s="80">
        <f t="shared" si="18"/>
        <v>0</v>
      </c>
      <c r="H49" s="80">
        <f t="shared" si="19"/>
        <v>0</v>
      </c>
      <c r="I49" s="80">
        <f t="shared" si="20"/>
        <v>0</v>
      </c>
    </row>
    <row r="50" spans="1:9" ht="21" x14ac:dyDescent="0.25">
      <c r="A50" s="77">
        <v>7.04</v>
      </c>
      <c r="B50" s="78" t="s">
        <v>86</v>
      </c>
      <c r="C50" s="79">
        <v>1</v>
      </c>
      <c r="D50" s="79" t="s">
        <v>52</v>
      </c>
      <c r="E50" s="80">
        <v>0</v>
      </c>
      <c r="F50" s="80">
        <v>0</v>
      </c>
      <c r="G50" s="80">
        <f t="shared" si="18"/>
        <v>0</v>
      </c>
      <c r="H50" s="80">
        <f t="shared" si="19"/>
        <v>0</v>
      </c>
      <c r="I50" s="80">
        <f t="shared" si="20"/>
        <v>0</v>
      </c>
    </row>
    <row r="51" spans="1:9" x14ac:dyDescent="0.25">
      <c r="A51" s="79"/>
      <c r="B51" s="78"/>
      <c r="C51" s="79"/>
      <c r="D51" s="79"/>
      <c r="E51" s="80"/>
      <c r="F51" s="80"/>
      <c r="G51" s="94">
        <f t="shared" ref="G51:H51" si="21">SUM(G15:G50)</f>
        <v>0</v>
      </c>
      <c r="H51" s="94">
        <f t="shared" si="21"/>
        <v>0</v>
      </c>
      <c r="I51" s="81">
        <f>SUM(I47:I50)</f>
        <v>0</v>
      </c>
    </row>
    <row r="52" spans="1:9" ht="21" x14ac:dyDescent="0.25">
      <c r="A52" s="95"/>
      <c r="B52" s="96"/>
      <c r="C52" s="97"/>
      <c r="D52" s="97"/>
      <c r="E52" s="97"/>
      <c r="F52" s="97"/>
      <c r="G52" s="98" t="s">
        <v>47</v>
      </c>
      <c r="H52" s="98" t="s">
        <v>48</v>
      </c>
      <c r="I52" s="98" t="s">
        <v>49</v>
      </c>
    </row>
    <row r="53" spans="1:9" x14ac:dyDescent="0.25">
      <c r="A53" s="95"/>
      <c r="B53" s="96"/>
      <c r="C53" s="97"/>
      <c r="D53" s="97"/>
      <c r="E53" s="97"/>
      <c r="F53" s="97"/>
      <c r="G53" s="96"/>
      <c r="H53" s="96"/>
      <c r="I53" s="99"/>
    </row>
    <row r="54" spans="1:9" x14ac:dyDescent="0.25">
      <c r="A54" s="95"/>
      <c r="B54" s="90" t="s">
        <v>87</v>
      </c>
      <c r="C54" s="91"/>
      <c r="D54" s="91"/>
      <c r="E54" s="100"/>
      <c r="F54" s="91"/>
      <c r="G54" s="91"/>
      <c r="H54" s="91"/>
      <c r="I54" s="101">
        <f>SUM(H51,G51)</f>
        <v>0</v>
      </c>
    </row>
    <row r="55" spans="1:9" x14ac:dyDescent="0.25">
      <c r="A55" s="95"/>
      <c r="B55" s="102" t="s">
        <v>88</v>
      </c>
      <c r="C55" s="91"/>
      <c r="D55" s="91"/>
      <c r="E55" s="91"/>
      <c r="F55" s="103"/>
      <c r="G55" s="103"/>
      <c r="H55" s="103"/>
      <c r="I55" s="104">
        <f>I54*0.27</f>
        <v>0</v>
      </c>
    </row>
    <row r="56" spans="1:9" x14ac:dyDescent="0.25">
      <c r="A56" s="95"/>
      <c r="B56" s="105" t="s">
        <v>89</v>
      </c>
      <c r="C56" s="106"/>
      <c r="D56" s="106"/>
      <c r="E56" s="106"/>
      <c r="F56" s="106"/>
      <c r="G56" s="106"/>
      <c r="H56" s="106"/>
      <c r="I56" s="107">
        <f>SUM(I55,I54)</f>
        <v>0</v>
      </c>
    </row>
    <row r="57" spans="1:9" x14ac:dyDescent="0.25">
      <c r="A57" s="95"/>
      <c r="B57" s="96"/>
      <c r="C57" s="97"/>
      <c r="D57" s="97"/>
      <c r="E57" s="97"/>
      <c r="F57" s="97"/>
      <c r="G57" s="97"/>
      <c r="H57" s="97"/>
      <c r="I57" s="97"/>
    </row>
    <row r="58" spans="1:9" x14ac:dyDescent="0.25">
      <c r="A58" s="95"/>
      <c r="B58" s="108"/>
      <c r="C58" s="50"/>
      <c r="D58" s="50"/>
      <c r="E58" s="50"/>
      <c r="F58" s="97"/>
      <c r="G58" s="97"/>
      <c r="H58" s="97"/>
      <c r="I58" s="97"/>
    </row>
    <row r="59" spans="1:9" ht="19.5" x14ac:dyDescent="0.25">
      <c r="A59" s="95"/>
      <c r="B59" s="109"/>
      <c r="C59" s="110"/>
      <c r="D59" s="97"/>
      <c r="E59" s="97"/>
      <c r="F59" s="97"/>
      <c r="G59" s="97"/>
      <c r="H59" s="97"/>
      <c r="I59" s="97"/>
    </row>
    <row r="60" spans="1:9" x14ac:dyDescent="0.25">
      <c r="A60" s="95"/>
      <c r="B60" s="115" t="s">
        <v>91</v>
      </c>
      <c r="C60" s="97"/>
      <c r="D60" s="97"/>
      <c r="E60" s="97"/>
      <c r="F60" s="97"/>
      <c r="G60" s="97"/>
      <c r="H60" s="97"/>
      <c r="I60" s="97"/>
    </row>
    <row r="61" spans="1:9" x14ac:dyDescent="0.25">
      <c r="A61" s="95"/>
      <c r="B61" s="111"/>
      <c r="C61" s="97"/>
      <c r="D61" s="97"/>
      <c r="E61" s="97"/>
      <c r="F61" s="97"/>
      <c r="G61" s="97"/>
      <c r="H61" s="112"/>
      <c r="I61" s="50"/>
    </row>
    <row r="62" spans="1:9" ht="15.75" thickBot="1" x14ac:dyDescent="0.3">
      <c r="A62" s="95"/>
      <c r="B62" s="111"/>
      <c r="C62" s="97"/>
      <c r="D62" s="97"/>
      <c r="E62" s="97"/>
      <c r="F62" s="97"/>
      <c r="G62" s="97"/>
      <c r="H62" s="97"/>
      <c r="I62" s="97"/>
    </row>
    <row r="63" spans="1:9" x14ac:dyDescent="0.25">
      <c r="E63" s="114" t="s">
        <v>13</v>
      </c>
      <c r="F63" s="114"/>
      <c r="G63" s="114"/>
      <c r="H63" s="114"/>
    </row>
  </sheetData>
  <mergeCells count="17">
    <mergeCell ref="H61:I61"/>
    <mergeCell ref="E63:H63"/>
    <mergeCell ref="A10:B10"/>
    <mergeCell ref="C10:I10"/>
    <mergeCell ref="B11:I11"/>
    <mergeCell ref="A12:I12"/>
    <mergeCell ref="B58:E58"/>
    <mergeCell ref="C4:I4"/>
    <mergeCell ref="C5:I5"/>
    <mergeCell ref="C6:I6"/>
    <mergeCell ref="C7:I7"/>
    <mergeCell ref="C8:I8"/>
    <mergeCell ref="A9:I9"/>
    <mergeCell ref="A3:B3"/>
    <mergeCell ref="C3:I3"/>
    <mergeCell ref="A1:I1"/>
    <mergeCell ref="A2:I2"/>
  </mergeCells>
  <pageMargins left="0.74803149606299213" right="0.47244094488188981" top="0.47244094488188981" bottom="0.47244094488188981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Árazandó költségvetés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János Imrő</cp:lastModifiedBy>
  <cp:revision/>
  <cp:lastPrinted>2026-08-17T13:41:56Z</cp:lastPrinted>
  <dcterms:created xsi:type="dcterms:W3CDTF">2015-02-26T17:28:41Z</dcterms:created>
  <dcterms:modified xsi:type="dcterms:W3CDTF">2026-08-17T13:42:22Z</dcterms:modified>
</cp:coreProperties>
</file>